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025" activeTab="0"/>
  </bookViews>
  <sheets>
    <sheet name="2010,20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<sst xmlns="http://schemas.openxmlformats.org/spreadsheetml/2006/main" count="139" uniqueCount="73">
  <si>
    <t xml:space="preserve">  kalkulační položky</t>
  </si>
  <si>
    <t>jedn.</t>
  </si>
  <si>
    <t>skutečnost</t>
  </si>
  <si>
    <t>tis. Kč</t>
  </si>
  <si>
    <t>sl. 1</t>
  </si>
  <si>
    <t>sl.2</t>
  </si>
  <si>
    <t>sl.3</t>
  </si>
  <si>
    <t>sl.4</t>
  </si>
  <si>
    <t>1.</t>
  </si>
  <si>
    <t xml:space="preserve"> Náklady infrastrukturní</t>
  </si>
  <si>
    <t xml:space="preserve"> - nájemné</t>
  </si>
  <si>
    <t xml:space="preserve"> - opravy </t>
  </si>
  <si>
    <t>2.</t>
  </si>
  <si>
    <t xml:space="preserve"> Náklady legislativní</t>
  </si>
  <si>
    <t xml:space="preserve"> - daně</t>
  </si>
  <si>
    <t xml:space="preserve"> - poplatky </t>
  </si>
  <si>
    <t>3.</t>
  </si>
  <si>
    <t xml:space="preserve"> Náklady provozní přímé</t>
  </si>
  <si>
    <t xml:space="preserve"> - mzdy</t>
  </si>
  <si>
    <t xml:space="preserve"> - pojištění z mezd</t>
  </si>
  <si>
    <t xml:space="preserve"> - materiál</t>
  </si>
  <si>
    <t xml:space="preserve">            - surová voda</t>
  </si>
  <si>
    <t xml:space="preserve">            - chemikálie</t>
  </si>
  <si>
    <t xml:space="preserve">            - ostatní</t>
  </si>
  <si>
    <t xml:space="preserve"> - energie</t>
  </si>
  <si>
    <t xml:space="preserve">            - elektrická energie</t>
  </si>
  <si>
    <t xml:space="preserve"> - odpisy</t>
  </si>
  <si>
    <t xml:space="preserve"> - laboratoře</t>
  </si>
  <si>
    <t xml:space="preserve"> - dispečink</t>
  </si>
  <si>
    <t xml:space="preserve"> - jiné</t>
  </si>
  <si>
    <t xml:space="preserve">     z toho výkony mimo vodné</t>
  </si>
  <si>
    <t>4.</t>
  </si>
  <si>
    <t xml:space="preserve"> Náklady režijní</t>
  </si>
  <si>
    <t>5.</t>
  </si>
  <si>
    <t xml:space="preserve"> Náklady celkem</t>
  </si>
  <si>
    <t>6.</t>
  </si>
  <si>
    <t xml:space="preserve"> Zisk</t>
  </si>
  <si>
    <t>7.</t>
  </si>
  <si>
    <t xml:space="preserve"> Výkony  celkem</t>
  </si>
  <si>
    <t>Nákladová cena</t>
  </si>
  <si>
    <t>8.</t>
  </si>
  <si>
    <t xml:space="preserve">      - domácnosti</t>
  </si>
  <si>
    <t xml:space="preserve">      - ostatní</t>
  </si>
  <si>
    <t>9.</t>
  </si>
  <si>
    <t xml:space="preserve"> - pro domácnosti</t>
  </si>
  <si>
    <t xml:space="preserve"> - pro ostatní</t>
  </si>
  <si>
    <t xml:space="preserve"> - regulační koeficient " k "</t>
  </si>
  <si>
    <t xml:space="preserve">        z toho výkony mimo stočné</t>
  </si>
  <si>
    <r>
      <t>tis. m</t>
    </r>
    <r>
      <rPr>
        <vertAlign val="superscript"/>
        <sz val="10"/>
        <rFont val="Arial CE"/>
        <family val="2"/>
      </rPr>
      <t>3</t>
    </r>
  </si>
  <si>
    <r>
      <t>Kč/m</t>
    </r>
    <r>
      <rPr>
        <vertAlign val="superscript"/>
        <sz val="10"/>
        <rFont val="Arial CE"/>
        <family val="2"/>
      </rPr>
      <t>3</t>
    </r>
  </si>
  <si>
    <t>index</t>
  </si>
  <si>
    <r>
      <t xml:space="preserve">Kalkulace vodného </t>
    </r>
    <r>
      <rPr>
        <b/>
        <strike/>
        <sz val="11"/>
        <rFont val="Arial CE"/>
        <family val="0"/>
      </rPr>
      <t xml:space="preserve"> </t>
    </r>
    <r>
      <rPr>
        <b/>
        <sz val="11"/>
        <rFont val="Arial CE"/>
        <family val="2"/>
      </rPr>
      <t xml:space="preserve">   </t>
    </r>
    <r>
      <rPr>
        <sz val="11"/>
        <rFont val="Arial CE"/>
        <family val="0"/>
      </rPr>
      <t xml:space="preserve">      </t>
    </r>
    <r>
      <rPr>
        <sz val="14"/>
        <rFont val="Arial CE"/>
        <family val="0"/>
      </rPr>
      <t xml:space="preserve"> </t>
    </r>
  </si>
  <si>
    <r>
      <t xml:space="preserve"> Cena vodného  </t>
    </r>
    <r>
      <rPr>
        <sz val="10"/>
        <rFont val="Arial CE"/>
        <family val="0"/>
      </rPr>
      <t>( bez DPH )</t>
    </r>
  </si>
  <si>
    <t xml:space="preserve"> Voda fakturovaná                </t>
  </si>
  <si>
    <t>plán</t>
  </si>
  <si>
    <t>sl.5</t>
  </si>
  <si>
    <t>sl.6</t>
  </si>
  <si>
    <t xml:space="preserve"> Voda fakturovaná            </t>
  </si>
  <si>
    <r>
      <t xml:space="preserve"> Cena  stočného </t>
    </r>
    <r>
      <rPr>
        <sz val="10"/>
        <rFont val="Arial CE"/>
        <family val="0"/>
      </rPr>
      <t>( bez DPH )</t>
    </r>
  </si>
  <si>
    <t>CENA V+S CELKEM  bez DPH</t>
  </si>
  <si>
    <t>CENA V+S CELKEM s DPH</t>
  </si>
  <si>
    <t xml:space="preserve">Kalkulace stočného           </t>
  </si>
  <si>
    <t xml:space="preserve">                 VODOVODY A KANALIZACE</t>
  </si>
  <si>
    <t>rok 2010</t>
  </si>
  <si>
    <t>2010/2009</t>
  </si>
  <si>
    <t xml:space="preserve">           - voda převzatá</t>
  </si>
  <si>
    <t>rok 2011</t>
  </si>
  <si>
    <t>61,44 Kč/m3</t>
  </si>
  <si>
    <t>67,58 Kč/m3</t>
  </si>
  <si>
    <t>71,72 Kč/m3</t>
  </si>
  <si>
    <t>65,2 Kč/m3</t>
  </si>
  <si>
    <t>VYHODNOCENÍ KALKULACE V+S r. 2010 A  KALKULACE V+S r. 2011</t>
  </si>
  <si>
    <t xml:space="preserve">                        svazek obcí se sídlem v Třebíči, Kubišova 1172, 674 01 Třebíč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</si>
</sst>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  <numFmt numFmtId="167" formatCode="#,##0\ ;[Red]\-\ #,##0\ "/>
    <numFmt numFmtId="168" formatCode="#,##0.00\ ;[Red]\-\ #,##0.00\ "/>
    <numFmt numFmtId="169" formatCode="#,##0.000\ ;[Red]\-\ #,##0.000\ "/>
    <numFmt numFmtId="170" formatCode="#,##0\ ;\-\ #,##0\ "/>
    <numFmt numFmtId="171" formatCode="#,##0.00;[Red]\-\ #,##0.00"/>
    <numFmt numFmtId="172" formatCode="###\ ###\ ##0;\-###\ ###\ ##0;0"/>
    <numFmt numFmtId="173" formatCode="mmmm\ yyyy"/>
    <numFmt numFmtId="174" formatCode="#,##0.0\ ;[Red]\-\ #,##0.0\ "/>
    <numFmt numFmtId="175" formatCode="#,##0.0000\ ;[Red]\-\ #,##0.0000\ "/>
    <numFmt numFmtId="176" formatCode="_-* #,##0\ _K_č_-;\-* #,##0\ _K_č_-;_-* &quot;-&quot;??\ _K_č_-;_-@_-"/>
    <numFmt numFmtId="177" formatCode="_-* #,##0.0000\ _K_č_-;\-* #,##0.0000\ _K_č_-;_-* &quot;-&quot;??\ _K_č_-;_-@_-"/>
  </numFmts>
  <fonts count="58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sz val="10"/>
      <name val="Times New Roman"/>
      <family val="1"/>
    </font>
    <font>
      <u val="single"/>
      <sz val="11"/>
      <color indexed="12"/>
      <name val="Arial CE"/>
      <family val="0"/>
    </font>
    <font>
      <b/>
      <sz val="10"/>
      <color indexed="50"/>
      <name val="Arial CE"/>
      <family val="2"/>
    </font>
    <font>
      <sz val="10"/>
      <name val="Arial CE"/>
      <family val="0"/>
    </font>
    <font>
      <u val="single"/>
      <sz val="11"/>
      <color indexed="36"/>
      <name val="Arial CE"/>
      <family val="0"/>
    </font>
    <font>
      <sz val="16"/>
      <name val="Times New Roman CE"/>
      <family val="1"/>
    </font>
    <font>
      <sz val="8"/>
      <name val="Arial CE"/>
      <family val="2"/>
    </font>
    <font>
      <b/>
      <sz val="12"/>
      <name val="Arial CE"/>
      <family val="0"/>
    </font>
    <font>
      <b/>
      <strike/>
      <sz val="11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vertAlign val="superscript"/>
      <sz val="10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52" applyNumberFormat="1" applyFont="1" applyProtection="1">
      <alignment/>
      <protection/>
    </xf>
    <xf numFmtId="0" fontId="9" fillId="0" borderId="0" xfId="50" applyFont="1" applyAlignment="1">
      <alignment horizontal="right"/>
      <protection/>
    </xf>
    <xf numFmtId="0" fontId="10" fillId="0" borderId="0" xfId="50" applyFont="1" applyAlignment="1" applyProtection="1">
      <alignment horizontal="centerContinuous"/>
      <protection locked="0"/>
    </xf>
    <xf numFmtId="0" fontId="11" fillId="0" borderId="0" xfId="50" applyFont="1" applyAlignment="1" applyProtection="1">
      <alignment horizontal="centerContinuous"/>
      <protection locked="0"/>
    </xf>
    <xf numFmtId="0" fontId="0" fillId="0" borderId="0" xfId="52" applyBorder="1" applyAlignment="1" applyProtection="1">
      <alignment horizontal="center"/>
      <protection/>
    </xf>
    <xf numFmtId="0" fontId="0" fillId="0" borderId="0" xfId="52" applyProtection="1">
      <alignment/>
      <protection/>
    </xf>
    <xf numFmtId="0" fontId="14" fillId="0" borderId="0" xfId="52" applyFont="1" applyProtection="1">
      <alignment/>
      <protection/>
    </xf>
    <xf numFmtId="0" fontId="0" fillId="0" borderId="0" xfId="52" applyBorder="1" applyAlignment="1" applyProtection="1">
      <alignment horizontal="right"/>
      <protection/>
    </xf>
    <xf numFmtId="0" fontId="15" fillId="0" borderId="0" xfId="52" applyFont="1" applyProtection="1">
      <alignment/>
      <protection/>
    </xf>
    <xf numFmtId="49" fontId="0" fillId="0" borderId="11" xfId="52" applyNumberFormat="1" applyFont="1" applyBorder="1" applyAlignment="1" applyProtection="1">
      <alignment vertical="center"/>
      <protection/>
    </xf>
    <xf numFmtId="0" fontId="0" fillId="0" borderId="12" xfId="52" applyBorder="1" applyAlignment="1" applyProtection="1">
      <alignment horizontal="center" vertical="center"/>
      <protection/>
    </xf>
    <xf numFmtId="49" fontId="0" fillId="0" borderId="13" xfId="52" applyNumberFormat="1" applyFont="1" applyBorder="1" applyAlignment="1" applyProtection="1">
      <alignment vertical="center"/>
      <protection/>
    </xf>
    <xf numFmtId="0" fontId="0" fillId="0" borderId="14" xfId="52" applyBorder="1" applyAlignment="1" applyProtection="1">
      <alignment horizontal="center" vertical="center"/>
      <protection/>
    </xf>
    <xf numFmtId="49" fontId="0" fillId="0" borderId="15" xfId="52" applyNumberFormat="1" applyFont="1" applyBorder="1" applyAlignment="1" applyProtection="1">
      <alignment vertical="center"/>
      <protection/>
    </xf>
    <xf numFmtId="0" fontId="15" fillId="0" borderId="16" xfId="52" applyFont="1" applyBorder="1" applyAlignment="1" applyProtection="1">
      <alignment horizontal="centerContinuous" vertical="center"/>
      <protection/>
    </xf>
    <xf numFmtId="0" fontId="15" fillId="0" borderId="17" xfId="52" applyFont="1" applyBorder="1" applyAlignment="1" applyProtection="1">
      <alignment horizontal="centerContinuous" vertical="center"/>
      <protection/>
    </xf>
    <xf numFmtId="49" fontId="0" fillId="0" borderId="18" xfId="52" applyNumberFormat="1" applyFont="1" applyBorder="1" applyAlignment="1" applyProtection="1">
      <alignment horizontal="centerContinuous"/>
      <protection/>
    </xf>
    <xf numFmtId="0" fontId="0" fillId="0" borderId="19" xfId="52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49" fontId="16" fillId="0" borderId="21" xfId="52" applyNumberFormat="1" applyFont="1" applyBorder="1" applyAlignment="1" applyProtection="1">
      <alignment horizontal="center"/>
      <protection/>
    </xf>
    <xf numFmtId="49" fontId="16" fillId="0" borderId="21" xfId="52" applyNumberFormat="1" applyFont="1" applyBorder="1" applyProtection="1">
      <alignment/>
      <protection/>
    </xf>
    <xf numFmtId="0" fontId="7" fillId="0" borderId="22" xfId="52" applyFont="1" applyBorder="1" applyAlignment="1" applyProtection="1">
      <alignment horizontal="center"/>
      <protection/>
    </xf>
    <xf numFmtId="49" fontId="7" fillId="0" borderId="23" xfId="52" applyNumberFormat="1" applyFont="1" applyBorder="1" applyAlignment="1" applyProtection="1">
      <alignment horizontal="center"/>
      <protection/>
    </xf>
    <xf numFmtId="49" fontId="7" fillId="0" borderId="23" xfId="52" applyNumberFormat="1" applyFont="1" applyBorder="1" applyProtection="1">
      <alignment/>
      <protection/>
    </xf>
    <xf numFmtId="0" fontId="7" fillId="0" borderId="24" xfId="52" applyFont="1" applyBorder="1" applyAlignment="1" applyProtection="1">
      <alignment horizontal="center"/>
      <protection/>
    </xf>
    <xf numFmtId="49" fontId="16" fillId="0" borderId="23" xfId="52" applyNumberFormat="1" applyFont="1" applyBorder="1" applyAlignment="1" applyProtection="1">
      <alignment horizontal="center"/>
      <protection/>
    </xf>
    <xf numFmtId="49" fontId="16" fillId="0" borderId="23" xfId="52" applyNumberFormat="1" applyFont="1" applyBorder="1" applyProtection="1">
      <alignment/>
      <protection/>
    </xf>
    <xf numFmtId="0" fontId="7" fillId="0" borderId="23" xfId="52" applyFont="1" applyBorder="1" applyProtection="1">
      <alignment/>
      <protection/>
    </xf>
    <xf numFmtId="49" fontId="16" fillId="0" borderId="25" xfId="52" applyNumberFormat="1" applyFont="1" applyBorder="1" applyProtection="1">
      <alignment/>
      <protection/>
    </xf>
    <xf numFmtId="0" fontId="7" fillId="0" borderId="26" xfId="52" applyFont="1" applyBorder="1" applyAlignment="1" applyProtection="1">
      <alignment horizontal="center"/>
      <protection/>
    </xf>
    <xf numFmtId="0" fontId="0" fillId="0" borderId="0" xfId="52" applyBorder="1" applyProtection="1">
      <alignment/>
      <protection/>
    </xf>
    <xf numFmtId="49" fontId="16" fillId="0" borderId="23" xfId="52" applyNumberFormat="1" applyFont="1" applyFill="1" applyBorder="1" applyAlignment="1" applyProtection="1">
      <alignment horizontal="center"/>
      <protection/>
    </xf>
    <xf numFmtId="0" fontId="7" fillId="0" borderId="27" xfId="52" applyFont="1" applyBorder="1" applyAlignment="1" applyProtection="1">
      <alignment horizontal="center"/>
      <protection/>
    </xf>
    <xf numFmtId="0" fontId="0" fillId="0" borderId="0" xfId="52" applyFill="1" applyProtection="1">
      <alignment/>
      <protection/>
    </xf>
    <xf numFmtId="49" fontId="16" fillId="0" borderId="23" xfId="52" applyNumberFormat="1" applyFont="1" applyBorder="1" applyProtection="1">
      <alignment/>
      <protection/>
    </xf>
    <xf numFmtId="49" fontId="18" fillId="0" borderId="23" xfId="52" applyNumberFormat="1" applyFont="1" applyBorder="1" applyAlignment="1" applyProtection="1">
      <alignment horizontal="center"/>
      <protection/>
    </xf>
    <xf numFmtId="49" fontId="7" fillId="0" borderId="23" xfId="52" applyNumberFormat="1" applyFont="1" applyBorder="1" applyProtection="1">
      <alignment/>
      <protection/>
    </xf>
    <xf numFmtId="0" fontId="7" fillId="0" borderId="0" xfId="52" applyFont="1" applyProtection="1">
      <alignment/>
      <protection/>
    </xf>
    <xf numFmtId="3" fontId="0" fillId="0" borderId="0" xfId="52" applyNumberFormat="1" applyFont="1" applyProtection="1">
      <alignment/>
      <protection/>
    </xf>
    <xf numFmtId="0" fontId="19" fillId="0" borderId="0" xfId="52" applyFont="1" applyProtection="1">
      <alignment/>
      <protection/>
    </xf>
    <xf numFmtId="0" fontId="7" fillId="0" borderId="0" xfId="52" applyFont="1" applyProtection="1">
      <alignment/>
      <protection locked="0"/>
    </xf>
    <xf numFmtId="0" fontId="0" fillId="0" borderId="0" xfId="52" applyFont="1" applyProtection="1">
      <alignment/>
      <protection/>
    </xf>
    <xf numFmtId="3" fontId="0" fillId="0" borderId="0" xfId="52" applyNumberFormat="1" applyFont="1" applyAlignment="1" applyProtection="1">
      <alignment horizontal="left"/>
      <protection/>
    </xf>
    <xf numFmtId="0" fontId="0" fillId="0" borderId="0" xfId="52" applyFont="1" applyAlignment="1" applyProtection="1">
      <alignment horizontal="right"/>
      <protection/>
    </xf>
    <xf numFmtId="3" fontId="0" fillId="0" borderId="0" xfId="52" applyNumberFormat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7" fillId="0" borderId="0" xfId="52" applyNumberFormat="1" applyFont="1" applyBorder="1" applyProtection="1">
      <alignment/>
      <protection/>
    </xf>
    <xf numFmtId="3" fontId="0" fillId="0" borderId="0" xfId="52" applyNumberForma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left"/>
      <protection locked="0"/>
    </xf>
    <xf numFmtId="14" fontId="15" fillId="0" borderId="28" xfId="52" applyNumberFormat="1" applyFont="1" applyBorder="1" applyAlignment="1" applyProtection="1">
      <alignment horizontal="center" vertical="center"/>
      <protection/>
    </xf>
    <xf numFmtId="0" fontId="15" fillId="0" borderId="28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15" fillId="0" borderId="29" xfId="52" applyFont="1" applyBorder="1" applyAlignment="1" applyProtection="1">
      <alignment horizontal="centerContinuous" vertical="center"/>
      <protection/>
    </xf>
    <xf numFmtId="0" fontId="15" fillId="0" borderId="30" xfId="52" applyFont="1" applyBorder="1" applyAlignment="1" applyProtection="1">
      <alignment horizontal="center" vertical="center"/>
      <protection/>
    </xf>
    <xf numFmtId="0" fontId="15" fillId="0" borderId="31" xfId="52" applyFont="1" applyBorder="1" applyAlignment="1" applyProtection="1">
      <alignment horizontal="centerContinuous" vertical="center"/>
      <protection/>
    </xf>
    <xf numFmtId="167" fontId="0" fillId="0" borderId="24" xfId="52" applyNumberFormat="1" applyFill="1" applyBorder="1" applyAlignment="1" applyProtection="1">
      <alignment horizontal="right"/>
      <protection/>
    </xf>
    <xf numFmtId="0" fontId="15" fillId="0" borderId="32" xfId="52" applyFont="1" applyBorder="1" applyAlignment="1" applyProtection="1">
      <alignment horizontal="centerContinuous" vertical="center"/>
      <protection/>
    </xf>
    <xf numFmtId="0" fontId="0" fillId="0" borderId="30" xfId="52" applyFont="1" applyBorder="1" applyAlignment="1" applyProtection="1">
      <alignment horizontal="center"/>
      <protection/>
    </xf>
    <xf numFmtId="0" fontId="0" fillId="0" borderId="33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167" fontId="7" fillId="33" borderId="34" xfId="51" applyNumberFormat="1" applyFont="1" applyFill="1" applyBorder="1" applyAlignment="1" applyProtection="1">
      <alignment horizontal="right"/>
      <protection locked="0"/>
    </xf>
    <xf numFmtId="0" fontId="0" fillId="0" borderId="0" xfId="52" applyFont="1" applyBorder="1" applyProtection="1">
      <alignment/>
      <protection/>
    </xf>
    <xf numFmtId="167" fontId="0" fillId="0" borderId="35" xfId="52" applyNumberFormat="1" applyFill="1" applyBorder="1" applyAlignment="1" applyProtection="1">
      <alignment horizontal="right"/>
      <protection/>
    </xf>
    <xf numFmtId="3" fontId="0" fillId="0" borderId="0" xfId="52" applyNumberFormat="1" applyFont="1" applyBorder="1" applyAlignment="1" applyProtection="1">
      <alignment horizontal="right"/>
      <protection/>
    </xf>
    <xf numFmtId="165" fontId="0" fillId="0" borderId="0" xfId="52" applyNumberFormat="1" applyBorder="1" applyAlignment="1" applyProtection="1">
      <alignment horizontal="right"/>
      <protection/>
    </xf>
    <xf numFmtId="0" fontId="7" fillId="0" borderId="19" xfId="52" applyFont="1" applyBorder="1" applyAlignment="1" applyProtection="1">
      <alignment horizontal="center"/>
      <protection/>
    </xf>
    <xf numFmtId="0" fontId="0" fillId="0" borderId="0" xfId="52" applyFont="1" applyProtection="1">
      <alignment/>
      <protection/>
    </xf>
    <xf numFmtId="0" fontId="7" fillId="0" borderId="36" xfId="52" applyFont="1" applyBorder="1" applyAlignment="1" applyProtection="1">
      <alignment horizontal="right"/>
      <protection/>
    </xf>
    <xf numFmtId="0" fontId="0" fillId="0" borderId="0" xfId="52" applyAlignment="1" applyProtection="1">
      <alignment horizontal="right"/>
      <protection/>
    </xf>
    <xf numFmtId="49" fontId="16" fillId="0" borderId="37" xfId="52" applyNumberFormat="1" applyFont="1" applyBorder="1" applyAlignment="1" applyProtection="1">
      <alignment horizontal="center"/>
      <protection/>
    </xf>
    <xf numFmtId="49" fontId="7" fillId="0" borderId="38" xfId="52" applyNumberFormat="1" applyFont="1" applyBorder="1" applyProtection="1">
      <alignment/>
      <protection/>
    </xf>
    <xf numFmtId="1" fontId="0" fillId="0" borderId="36" xfId="52" applyNumberFormat="1" applyFont="1" applyBorder="1" applyAlignment="1" applyProtection="1">
      <alignment horizontal="center"/>
      <protection/>
    </xf>
    <xf numFmtId="1" fontId="0" fillId="0" borderId="0" xfId="52" applyNumberFormat="1" applyFon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7" fontId="16" fillId="0" borderId="39" xfId="52" applyNumberFormat="1" applyFont="1" applyFill="1" applyBorder="1" applyProtection="1">
      <alignment/>
      <protection/>
    </xf>
    <xf numFmtId="167" fontId="0" fillId="0" borderId="40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16" fillId="34" borderId="39" xfId="52" applyNumberFormat="1" applyFont="1" applyFill="1" applyBorder="1" applyProtection="1">
      <alignment/>
      <protection/>
    </xf>
    <xf numFmtId="167" fontId="16" fillId="0" borderId="40" xfId="0" applyNumberFormat="1" applyFont="1" applyBorder="1" applyAlignment="1">
      <alignment/>
    </xf>
    <xf numFmtId="167" fontId="16" fillId="0" borderId="39" xfId="0" applyNumberFormat="1" applyFont="1" applyBorder="1" applyAlignment="1">
      <alignment/>
    </xf>
    <xf numFmtId="167" fontId="16" fillId="33" borderId="40" xfId="51" applyNumberFormat="1" applyFont="1" applyFill="1" applyBorder="1" applyProtection="1">
      <alignment/>
      <protection/>
    </xf>
    <xf numFmtId="167" fontId="16" fillId="33" borderId="39" xfId="51" applyNumberFormat="1" applyFont="1" applyFill="1" applyBorder="1" applyProtection="1">
      <alignment/>
      <protection/>
    </xf>
    <xf numFmtId="167" fontId="16" fillId="33" borderId="39" xfId="51" applyNumberFormat="1" applyFont="1" applyFill="1" applyBorder="1" applyProtection="1">
      <alignment/>
      <protection locked="0"/>
    </xf>
    <xf numFmtId="169" fontId="7" fillId="34" borderId="41" xfId="52" applyNumberFormat="1" applyFont="1" applyFill="1" applyBorder="1" applyProtection="1">
      <alignment/>
      <protection/>
    </xf>
    <xf numFmtId="169" fontId="7" fillId="34" borderId="40" xfId="52" applyNumberFormat="1" applyFont="1" applyFill="1" applyBorder="1" applyProtection="1">
      <alignment/>
      <protection/>
    </xf>
    <xf numFmtId="167" fontId="7" fillId="33" borderId="39" xfId="51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168" fontId="0" fillId="0" borderId="40" xfId="0" applyNumberFormat="1" applyBorder="1" applyAlignment="1">
      <alignment/>
    </xf>
    <xf numFmtId="168" fontId="0" fillId="0" borderId="39" xfId="0" applyNumberFormat="1" applyBorder="1" applyAlignment="1">
      <alignment/>
    </xf>
    <xf numFmtId="167" fontId="7" fillId="33" borderId="40" xfId="51" applyNumberFormat="1" applyFont="1" applyFill="1" applyBorder="1" applyAlignment="1" applyProtection="1">
      <alignment horizontal="right"/>
      <protection locked="0"/>
    </xf>
    <xf numFmtId="167" fontId="7" fillId="33" borderId="39" xfId="51" applyNumberFormat="1" applyFont="1" applyFill="1" applyBorder="1" applyAlignment="1" applyProtection="1">
      <alignment horizontal="right"/>
      <protection locked="0"/>
    </xf>
    <xf numFmtId="168" fontId="0" fillId="0" borderId="42" xfId="0" applyNumberFormat="1" applyBorder="1" applyAlignment="1">
      <alignment/>
    </xf>
    <xf numFmtId="167" fontId="16" fillId="0" borderId="43" xfId="52" applyNumberFormat="1" applyFont="1" applyFill="1" applyBorder="1" applyProtection="1">
      <alignment/>
      <protection/>
    </xf>
    <xf numFmtId="167" fontId="0" fillId="0" borderId="34" xfId="0" applyNumberFormat="1" applyBorder="1" applyAlignment="1">
      <alignment/>
    </xf>
    <xf numFmtId="167" fontId="16" fillId="34" borderId="34" xfId="52" applyNumberFormat="1" applyFont="1" applyFill="1" applyBorder="1" applyProtection="1">
      <alignment/>
      <protection/>
    </xf>
    <xf numFmtId="167" fontId="16" fillId="0" borderId="34" xfId="0" applyNumberFormat="1" applyFont="1" applyBorder="1" applyAlignment="1">
      <alignment/>
    </xf>
    <xf numFmtId="167" fontId="16" fillId="33" borderId="34" xfId="51" applyNumberFormat="1" applyFont="1" applyFill="1" applyBorder="1" applyProtection="1">
      <alignment/>
      <protection/>
    </xf>
    <xf numFmtId="0" fontId="0" fillId="0" borderId="34" xfId="0" applyBorder="1" applyAlignment="1">
      <alignment/>
    </xf>
    <xf numFmtId="168" fontId="0" fillId="0" borderId="34" xfId="0" applyNumberFormat="1" applyBorder="1" applyAlignment="1">
      <alignment/>
    </xf>
    <xf numFmtId="168" fontId="0" fillId="0" borderId="24" xfId="52" applyNumberFormat="1" applyFill="1" applyBorder="1" applyAlignment="1" applyProtection="1">
      <alignment horizontal="right"/>
      <protection/>
    </xf>
    <xf numFmtId="168" fontId="0" fillId="0" borderId="44" xfId="52" applyNumberFormat="1" applyFill="1" applyBorder="1" applyAlignment="1" applyProtection="1">
      <alignment horizontal="right"/>
      <protection/>
    </xf>
    <xf numFmtId="167" fontId="7" fillId="33" borderId="34" xfId="51" applyNumberFormat="1" applyFont="1" applyFill="1" applyBorder="1" applyAlignment="1" applyProtection="1">
      <alignment horizontal="right"/>
      <protection locked="0"/>
    </xf>
    <xf numFmtId="167" fontId="0" fillId="0" borderId="45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52" applyNumberFormat="1" applyFill="1" applyBorder="1" applyAlignment="1" applyProtection="1">
      <alignment horizontal="right"/>
      <protection/>
    </xf>
    <xf numFmtId="3" fontId="0" fillId="0" borderId="48" xfId="52" applyNumberFormat="1" applyFont="1" applyBorder="1" applyProtection="1">
      <alignment/>
      <protection/>
    </xf>
    <xf numFmtId="3" fontId="0" fillId="0" borderId="49" xfId="52" applyNumberFormat="1" applyFont="1" applyBorder="1" applyProtection="1">
      <alignment/>
      <protection/>
    </xf>
    <xf numFmtId="49" fontId="7" fillId="0" borderId="37" xfId="52" applyNumberFormat="1" applyFont="1" applyBorder="1" applyProtection="1">
      <alignment/>
      <protection/>
    </xf>
    <xf numFmtId="0" fontId="7" fillId="0" borderId="50" xfId="52" applyFont="1" applyBorder="1" applyAlignment="1" applyProtection="1">
      <alignment horizontal="center"/>
      <protection/>
    </xf>
    <xf numFmtId="168" fontId="0" fillId="0" borderId="51" xfId="0" applyNumberFormat="1" applyBorder="1" applyAlignment="1">
      <alignment/>
    </xf>
    <xf numFmtId="168" fontId="0" fillId="0" borderId="52" xfId="0" applyNumberFormat="1" applyBorder="1" applyAlignment="1">
      <alignment/>
    </xf>
    <xf numFmtId="167" fontId="0" fillId="0" borderId="53" xfId="52" applyNumberFormat="1" applyFill="1" applyBorder="1" applyAlignment="1" applyProtection="1">
      <alignment horizontal="right"/>
      <protection/>
    </xf>
    <xf numFmtId="49" fontId="16" fillId="0" borderId="0" xfId="52" applyNumberFormat="1" applyFont="1" applyBorder="1" applyAlignment="1" applyProtection="1">
      <alignment horizontal="center"/>
      <protection/>
    </xf>
    <xf numFmtId="0" fontId="7" fillId="0" borderId="0" xfId="52" applyFont="1" applyBorder="1" applyAlignment="1" applyProtection="1">
      <alignment horizontal="center"/>
      <protection/>
    </xf>
    <xf numFmtId="3" fontId="0" fillId="0" borderId="0" xfId="52" applyNumberFormat="1" applyFont="1" applyBorder="1" applyProtection="1">
      <alignment/>
      <protection/>
    </xf>
    <xf numFmtId="0" fontId="22" fillId="35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167" fontId="1" fillId="33" borderId="54" xfId="51" applyNumberFormat="1" applyFont="1" applyFill="1" applyBorder="1" applyAlignment="1" applyProtection="1">
      <alignment horizontal="center"/>
      <protection locked="0"/>
    </xf>
    <xf numFmtId="167" fontId="1" fillId="33" borderId="55" xfId="51" applyNumberFormat="1" applyFont="1" applyFill="1" applyBorder="1" applyAlignment="1" applyProtection="1">
      <alignment horizontal="center"/>
      <protection locked="0"/>
    </xf>
    <xf numFmtId="167" fontId="1" fillId="33" borderId="56" xfId="51" applyNumberFormat="1" applyFont="1" applyFill="1" applyBorder="1" applyAlignment="1" applyProtection="1">
      <alignment horizontal="center"/>
      <protection locked="0"/>
    </xf>
    <xf numFmtId="167" fontId="1" fillId="33" borderId="57" xfId="51" applyNumberFormat="1" applyFont="1" applyFill="1" applyBorder="1" applyAlignment="1" applyProtection="1">
      <alignment horizontal="center"/>
      <protection locked="0"/>
    </xf>
    <xf numFmtId="0" fontId="14" fillId="0" borderId="58" xfId="52" applyFont="1" applyBorder="1" applyAlignment="1" applyProtection="1">
      <alignment horizontal="left" vertical="center"/>
      <protection/>
    </xf>
    <xf numFmtId="0" fontId="14" fillId="0" borderId="59" xfId="52" applyFont="1" applyBorder="1" applyAlignment="1" applyProtection="1">
      <alignment horizontal="left" vertical="center"/>
      <protection/>
    </xf>
    <xf numFmtId="49" fontId="14" fillId="0" borderId="58" xfId="52" applyNumberFormat="1" applyFont="1" applyBorder="1" applyAlignment="1" applyProtection="1">
      <alignment horizontal="left" vertical="center"/>
      <protection/>
    </xf>
    <xf numFmtId="49" fontId="14" fillId="0" borderId="59" xfId="52" applyNumberFormat="1" applyFont="1" applyBorder="1" applyAlignment="1" applyProtection="1">
      <alignment horizontal="left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60" xfId="52" applyFont="1" applyBorder="1" applyAlignment="1" applyProtection="1">
      <alignment horizontal="center" vertical="center"/>
      <protection/>
    </xf>
  </cellXfs>
  <cellStyles count="55">
    <cellStyle name="Normal" xfId="0"/>
    <cellStyle name="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ew Titles" xfId="48"/>
    <cellStyle name="Normal_List1" xfId="49"/>
    <cellStyle name="normální_Doplň.ukaz." xfId="50"/>
    <cellStyle name="normální_kalk.stočné" xfId="51"/>
    <cellStyle name="normální_Vzor_VZORI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28575</xdr:rowOff>
    </xdr:from>
    <xdr:to>
      <xdr:col>2</xdr:col>
      <xdr:colOff>419100</xdr:colOff>
      <xdr:row>2</xdr:row>
      <xdr:rowOff>142875</xdr:rowOff>
    </xdr:to>
    <xdr:pic>
      <xdr:nvPicPr>
        <xdr:cNvPr id="1" name="Picture 3" descr="VaK-sv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4"/>
  <sheetViews>
    <sheetView showGridLines="0" showZeros="0" tabSelected="1" view="pageBreakPreview" zoomScale="85" zoomScaleNormal="75" zoomScaleSheetLayoutView="85" zoomScalePageLayoutView="0" workbookViewId="0" topLeftCell="A1">
      <selection activeCell="AA18" sqref="AA18"/>
    </sheetView>
  </sheetViews>
  <sheetFormatPr defaultColWidth="8.796875" defaultRowHeight="14.25"/>
  <cols>
    <col min="1" max="1" width="1.1015625" style="6" customWidth="1"/>
    <col min="2" max="2" width="3.5" style="1" customWidth="1"/>
    <col min="3" max="3" width="23.5" style="46" customWidth="1"/>
    <col min="4" max="4" width="7.3984375" style="6" customWidth="1"/>
    <col min="5" max="5" width="10.5" style="5" customWidth="1"/>
    <col min="6" max="6" width="10.8984375" style="5" customWidth="1"/>
    <col min="7" max="7" width="11.69921875" style="5" customWidth="1"/>
    <col min="8" max="8" width="12.8984375" style="5" customWidth="1"/>
    <col min="9" max="9" width="0.4921875" style="5" customWidth="1"/>
    <col min="10" max="10" width="1.390625" style="5" customWidth="1"/>
    <col min="11" max="11" width="0.8984375" style="5" customWidth="1"/>
    <col min="12" max="12" width="3.19921875" style="6" customWidth="1"/>
    <col min="13" max="13" width="25.69921875" style="6" customWidth="1"/>
    <col min="14" max="14" width="6.59765625" style="6" customWidth="1"/>
    <col min="15" max="15" width="11.69921875" style="6" customWidth="1"/>
    <col min="16" max="16" width="10.5" style="6" customWidth="1"/>
    <col min="17" max="17" width="10.59765625" style="6" customWidth="1"/>
    <col min="18" max="18" width="12" style="6" customWidth="1"/>
    <col min="19" max="16384" width="9" style="6" customWidth="1"/>
  </cols>
  <sheetData>
    <row r="2" spans="3:18" ht="17.25" customHeight="1">
      <c r="C2" s="74" t="s">
        <v>62</v>
      </c>
      <c r="E2"/>
      <c r="F2"/>
      <c r="G2" s="118" t="s">
        <v>71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>
        <v>8</v>
      </c>
    </row>
    <row r="3" spans="3:18" ht="11.25" customHeight="1">
      <c r="C3" s="75" t="s">
        <v>72</v>
      </c>
      <c r="E3"/>
      <c r="F3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</row>
    <row r="4" spans="3:17" ht="7.5" customHeight="1">
      <c r="C4"/>
      <c r="D4"/>
      <c r="E4"/>
      <c r="F4"/>
      <c r="G4"/>
      <c r="H4"/>
      <c r="L4" s="1"/>
      <c r="M4" s="2"/>
      <c r="N4" s="3"/>
      <c r="O4" s="4"/>
      <c r="P4" s="5"/>
      <c r="Q4" s="5"/>
    </row>
    <row r="5" spans="5:17" ht="8.25" customHeight="1" thickBot="1">
      <c r="E5" s="8"/>
      <c r="F5" s="49"/>
      <c r="G5" s="49"/>
      <c r="I5" s="6"/>
      <c r="J5" s="6"/>
      <c r="K5" s="6"/>
      <c r="L5" s="1"/>
      <c r="M5" s="7"/>
      <c r="O5" s="8"/>
      <c r="P5" s="49"/>
      <c r="Q5" s="5"/>
    </row>
    <row r="6" spans="2:18" ht="18" customHeight="1">
      <c r="B6" s="10"/>
      <c r="C6" s="124" t="s">
        <v>51</v>
      </c>
      <c r="D6" s="11"/>
      <c r="E6" s="128" t="s">
        <v>63</v>
      </c>
      <c r="F6" s="129"/>
      <c r="G6" s="52" t="s">
        <v>66</v>
      </c>
      <c r="H6" s="53" t="s">
        <v>50</v>
      </c>
      <c r="I6" s="9"/>
      <c r="J6" s="9"/>
      <c r="K6" s="9"/>
      <c r="L6" s="10"/>
      <c r="M6" s="126" t="s">
        <v>61</v>
      </c>
      <c r="N6" s="11"/>
      <c r="O6" s="128" t="s">
        <v>63</v>
      </c>
      <c r="P6" s="129"/>
      <c r="Q6" s="52" t="s">
        <v>66</v>
      </c>
      <c r="R6" s="53" t="s">
        <v>50</v>
      </c>
    </row>
    <row r="7" spans="2:18" ht="15.75" customHeight="1" thickBot="1">
      <c r="B7" s="12"/>
      <c r="C7" s="125"/>
      <c r="D7" s="13"/>
      <c r="E7" s="50" t="s">
        <v>54</v>
      </c>
      <c r="F7" s="51" t="s">
        <v>2</v>
      </c>
      <c r="G7" s="54" t="s">
        <v>54</v>
      </c>
      <c r="H7" s="55" t="s">
        <v>64</v>
      </c>
      <c r="I7" s="9"/>
      <c r="J7" s="9"/>
      <c r="K7" s="9"/>
      <c r="L7" s="12"/>
      <c r="M7" s="127"/>
      <c r="N7" s="13"/>
      <c r="O7" s="50" t="s">
        <v>54</v>
      </c>
      <c r="P7" s="51" t="s">
        <v>2</v>
      </c>
      <c r="Q7" s="54" t="s">
        <v>54</v>
      </c>
      <c r="R7" s="55" t="s">
        <v>64</v>
      </c>
    </row>
    <row r="8" spans="2:18" ht="18" customHeight="1">
      <c r="B8" s="10"/>
      <c r="C8" s="14" t="s">
        <v>0</v>
      </c>
      <c r="D8" s="11" t="s">
        <v>1</v>
      </c>
      <c r="E8" s="15" t="s">
        <v>3</v>
      </c>
      <c r="F8" s="57"/>
      <c r="G8" s="15"/>
      <c r="H8" s="16" t="s">
        <v>50</v>
      </c>
      <c r="I8" s="9"/>
      <c r="J8" s="9"/>
      <c r="K8" s="9"/>
      <c r="L8" s="10"/>
      <c r="M8" s="14" t="s">
        <v>0</v>
      </c>
      <c r="N8" s="11" t="s">
        <v>1</v>
      </c>
      <c r="O8" s="15" t="s">
        <v>3</v>
      </c>
      <c r="P8" s="15" t="s">
        <v>50</v>
      </c>
      <c r="Q8" s="15"/>
      <c r="R8" s="16" t="s">
        <v>50</v>
      </c>
    </row>
    <row r="9" spans="2:18" ht="12.75" customHeight="1" thickBot="1">
      <c r="B9" s="17"/>
      <c r="C9" s="17" t="s">
        <v>4</v>
      </c>
      <c r="D9" s="60" t="s">
        <v>5</v>
      </c>
      <c r="E9" s="19" t="s">
        <v>6</v>
      </c>
      <c r="F9" s="19" t="s">
        <v>7</v>
      </c>
      <c r="G9" s="58" t="s">
        <v>55</v>
      </c>
      <c r="H9" s="59" t="s">
        <v>56</v>
      </c>
      <c r="I9" s="6"/>
      <c r="J9" s="6"/>
      <c r="K9" s="6"/>
      <c r="L9" s="17"/>
      <c r="M9" s="17" t="s">
        <v>4</v>
      </c>
      <c r="N9" s="18"/>
      <c r="O9" s="19" t="s">
        <v>6</v>
      </c>
      <c r="P9" s="19" t="s">
        <v>7</v>
      </c>
      <c r="Q9" s="58" t="s">
        <v>55</v>
      </c>
      <c r="R9" s="59" t="s">
        <v>56</v>
      </c>
    </row>
    <row r="10" spans="2:18" ht="21" customHeight="1">
      <c r="B10" s="20" t="s">
        <v>8</v>
      </c>
      <c r="C10" s="21" t="s">
        <v>9</v>
      </c>
      <c r="D10" s="22"/>
      <c r="E10" s="76">
        <f>SUM(E11:E12)</f>
        <v>39000</v>
      </c>
      <c r="F10" s="76">
        <f>SUM(F11:F12)</f>
        <v>40484</v>
      </c>
      <c r="G10" s="95">
        <f>SUM(G11:G12)</f>
        <v>39000</v>
      </c>
      <c r="H10" s="102">
        <f>+G10/E10</f>
        <v>1</v>
      </c>
      <c r="I10" s="6"/>
      <c r="J10" s="6"/>
      <c r="K10" s="6"/>
      <c r="L10" s="20" t="s">
        <v>8</v>
      </c>
      <c r="M10" s="21" t="s">
        <v>9</v>
      </c>
      <c r="N10" s="22"/>
      <c r="O10" s="76">
        <f>SUM(O11:O12)</f>
        <v>32050</v>
      </c>
      <c r="P10" s="76">
        <f>SUM(P11:P12)</f>
        <v>35228</v>
      </c>
      <c r="Q10" s="95">
        <f>SUM(Q11:Q12)</f>
        <v>33050</v>
      </c>
      <c r="R10" s="102">
        <f>+Q10/O10</f>
        <v>1.031201248049922</v>
      </c>
    </row>
    <row r="11" spans="2:18" ht="21" customHeight="1">
      <c r="B11" s="23"/>
      <c r="C11" s="24" t="s">
        <v>10</v>
      </c>
      <c r="D11" s="25"/>
      <c r="E11" s="78">
        <v>28300</v>
      </c>
      <c r="F11" s="78">
        <v>28304</v>
      </c>
      <c r="G11" s="96">
        <v>28300</v>
      </c>
      <c r="H11" s="102">
        <f aca="true" t="shared" si="0" ref="H11:H42">+G11/E11</f>
        <v>1</v>
      </c>
      <c r="I11" s="6"/>
      <c r="J11" s="6"/>
      <c r="K11" s="6"/>
      <c r="L11" s="23"/>
      <c r="M11" s="24" t="s">
        <v>10</v>
      </c>
      <c r="N11" s="25"/>
      <c r="O11" s="77">
        <v>25300</v>
      </c>
      <c r="P11" s="78">
        <v>25300</v>
      </c>
      <c r="Q11" s="96">
        <v>26300</v>
      </c>
      <c r="R11" s="102">
        <f aca="true" t="shared" si="1" ref="R11:R40">+Q11/O11</f>
        <v>1.0395256916996047</v>
      </c>
    </row>
    <row r="12" spans="2:18" ht="21" customHeight="1">
      <c r="B12" s="23"/>
      <c r="C12" s="24" t="s">
        <v>11</v>
      </c>
      <c r="D12" s="25"/>
      <c r="E12" s="78">
        <v>10700</v>
      </c>
      <c r="F12" s="78">
        <v>12180</v>
      </c>
      <c r="G12" s="96">
        <v>10700</v>
      </c>
      <c r="H12" s="102">
        <f t="shared" si="0"/>
        <v>1</v>
      </c>
      <c r="I12" s="6"/>
      <c r="J12" s="6"/>
      <c r="K12" s="6"/>
      <c r="L12" s="23"/>
      <c r="M12" s="24" t="s">
        <v>11</v>
      </c>
      <c r="N12" s="25"/>
      <c r="O12" s="77">
        <v>6750</v>
      </c>
      <c r="P12" s="78">
        <v>9928</v>
      </c>
      <c r="Q12" s="96">
        <v>6750</v>
      </c>
      <c r="R12" s="102">
        <f t="shared" si="1"/>
        <v>1</v>
      </c>
    </row>
    <row r="13" spans="2:18" ht="21" customHeight="1">
      <c r="B13" s="26" t="s">
        <v>12</v>
      </c>
      <c r="C13" s="27" t="s">
        <v>13</v>
      </c>
      <c r="D13" s="25"/>
      <c r="E13" s="79">
        <f>SUM(E14:E15)</f>
        <v>1800</v>
      </c>
      <c r="F13" s="79">
        <f>SUM(F14:F15)</f>
        <v>1599</v>
      </c>
      <c r="G13" s="97">
        <f>SUM(G14:G15)</f>
        <v>1800</v>
      </c>
      <c r="H13" s="102">
        <f t="shared" si="0"/>
        <v>1</v>
      </c>
      <c r="I13" s="6"/>
      <c r="J13" s="6"/>
      <c r="K13" s="6"/>
      <c r="L13" s="26" t="s">
        <v>12</v>
      </c>
      <c r="M13" s="27" t="s">
        <v>13</v>
      </c>
      <c r="N13" s="25"/>
      <c r="O13" s="79">
        <f>SUM(O14:O15)</f>
        <v>908</v>
      </c>
      <c r="P13" s="79">
        <f>SUM(P14:P15)</f>
        <v>760</v>
      </c>
      <c r="Q13" s="97">
        <f>SUM(Q14:Q15)</f>
        <v>1020</v>
      </c>
      <c r="R13" s="102">
        <f t="shared" si="1"/>
        <v>1.1233480176211454</v>
      </c>
    </row>
    <row r="14" spans="2:18" ht="21" customHeight="1">
      <c r="B14" s="26"/>
      <c r="C14" s="24" t="s">
        <v>14</v>
      </c>
      <c r="D14" s="25"/>
      <c r="E14" s="78">
        <v>200</v>
      </c>
      <c r="F14" s="78">
        <v>24</v>
      </c>
      <c r="G14" s="96">
        <v>200</v>
      </c>
      <c r="H14" s="102">
        <f t="shared" si="0"/>
        <v>1</v>
      </c>
      <c r="I14" s="6"/>
      <c r="J14" s="6"/>
      <c r="K14" s="6"/>
      <c r="L14" s="26"/>
      <c r="M14" s="24" t="s">
        <v>14</v>
      </c>
      <c r="N14" s="25"/>
      <c r="O14" s="77">
        <v>20</v>
      </c>
      <c r="P14" s="78">
        <v>26</v>
      </c>
      <c r="Q14" s="96">
        <v>20</v>
      </c>
      <c r="R14" s="102">
        <f t="shared" si="1"/>
        <v>1</v>
      </c>
    </row>
    <row r="15" spans="2:18" ht="21" customHeight="1">
      <c r="B15" s="26"/>
      <c r="C15" s="24" t="s">
        <v>15</v>
      </c>
      <c r="D15" s="25"/>
      <c r="E15" s="78">
        <v>1600</v>
      </c>
      <c r="F15" s="78">
        <v>1575</v>
      </c>
      <c r="G15" s="96">
        <v>1600</v>
      </c>
      <c r="H15" s="102">
        <f t="shared" si="0"/>
        <v>1</v>
      </c>
      <c r="I15" s="6"/>
      <c r="J15" s="6"/>
      <c r="K15" s="6"/>
      <c r="L15" s="26"/>
      <c r="M15" s="24" t="s">
        <v>15</v>
      </c>
      <c r="N15" s="25"/>
      <c r="O15" s="77">
        <v>888</v>
      </c>
      <c r="P15" s="78">
        <v>734</v>
      </c>
      <c r="Q15" s="96">
        <v>1000</v>
      </c>
      <c r="R15" s="102">
        <f t="shared" si="1"/>
        <v>1.1261261261261262</v>
      </c>
    </row>
    <row r="16" spans="2:18" ht="21" customHeight="1">
      <c r="B16" s="26" t="s">
        <v>16</v>
      </c>
      <c r="C16" s="27" t="s">
        <v>17</v>
      </c>
      <c r="D16" s="25"/>
      <c r="E16" s="79">
        <f>SUM(E17:E19)+SUM(E26:E30)+E24</f>
        <v>80492</v>
      </c>
      <c r="F16" s="79">
        <f>SUM(F17:F19)+SUM(F26:F30)+F24</f>
        <v>70666</v>
      </c>
      <c r="G16" s="97">
        <f>SUM(G17:G19)+SUM(G26:G30)+G24</f>
        <v>79782</v>
      </c>
      <c r="H16" s="102">
        <f t="shared" si="0"/>
        <v>0.9911792476270934</v>
      </c>
      <c r="I16" s="6"/>
      <c r="J16" s="6"/>
      <c r="K16" s="6"/>
      <c r="L16" s="26" t="s">
        <v>16</v>
      </c>
      <c r="M16" s="27" t="s">
        <v>17</v>
      </c>
      <c r="N16" s="25"/>
      <c r="O16" s="79">
        <f>SUM(O17:O19)+SUM(O24:O28)+O22</f>
        <v>48049</v>
      </c>
      <c r="P16" s="79">
        <f>SUM(P17:P19)+SUM(P24:P28)+P22</f>
        <v>47150</v>
      </c>
      <c r="Q16" s="97">
        <f>SUM(Q17:Q19)+SUM(Q24:Q28)+Q22</f>
        <v>49486</v>
      </c>
      <c r="R16" s="102">
        <f t="shared" si="1"/>
        <v>1.0299069699681576</v>
      </c>
    </row>
    <row r="17" spans="2:18" ht="21" customHeight="1">
      <c r="B17" s="23"/>
      <c r="C17" s="24" t="s">
        <v>18</v>
      </c>
      <c r="D17" s="25"/>
      <c r="E17" s="78">
        <v>12740</v>
      </c>
      <c r="F17" s="78">
        <v>11811</v>
      </c>
      <c r="G17" s="96">
        <v>12740</v>
      </c>
      <c r="H17" s="102">
        <f t="shared" si="0"/>
        <v>1</v>
      </c>
      <c r="I17" s="6"/>
      <c r="J17" s="6"/>
      <c r="K17" s="6"/>
      <c r="L17" s="23"/>
      <c r="M17" s="24" t="s">
        <v>18</v>
      </c>
      <c r="N17" s="25"/>
      <c r="O17" s="77">
        <v>11918</v>
      </c>
      <c r="P17" s="78">
        <v>12158</v>
      </c>
      <c r="Q17" s="96">
        <v>11918</v>
      </c>
      <c r="R17" s="102">
        <f t="shared" si="1"/>
        <v>1</v>
      </c>
    </row>
    <row r="18" spans="2:18" ht="21" customHeight="1">
      <c r="B18" s="26"/>
      <c r="C18" s="24" t="s">
        <v>19</v>
      </c>
      <c r="D18" s="25"/>
      <c r="E18" s="78">
        <v>4460</v>
      </c>
      <c r="F18" s="78">
        <v>3958</v>
      </c>
      <c r="G18" s="96">
        <v>4460</v>
      </c>
      <c r="H18" s="102">
        <f t="shared" si="0"/>
        <v>1</v>
      </c>
      <c r="I18" s="6"/>
      <c r="J18" s="6"/>
      <c r="K18" s="6"/>
      <c r="L18" s="26"/>
      <c r="M18" s="24" t="s">
        <v>19</v>
      </c>
      <c r="N18" s="25"/>
      <c r="O18" s="77">
        <v>4171</v>
      </c>
      <c r="P18" s="78">
        <v>4124</v>
      </c>
      <c r="Q18" s="96">
        <v>4171</v>
      </c>
      <c r="R18" s="102">
        <f t="shared" si="1"/>
        <v>1</v>
      </c>
    </row>
    <row r="19" spans="2:18" ht="21" customHeight="1">
      <c r="B19" s="23"/>
      <c r="C19" s="28" t="s">
        <v>20</v>
      </c>
      <c r="D19" s="25"/>
      <c r="E19" s="78">
        <f>SUM(E20:E23)</f>
        <v>32989</v>
      </c>
      <c r="F19" s="78">
        <f>SUM(F20:F23)</f>
        <v>30609</v>
      </c>
      <c r="G19" s="96">
        <f>SUM(G20:G23)</f>
        <v>33661</v>
      </c>
      <c r="H19" s="102">
        <f t="shared" si="0"/>
        <v>1.020370426505805</v>
      </c>
      <c r="I19" s="6"/>
      <c r="J19" s="6"/>
      <c r="K19" s="6"/>
      <c r="L19" s="23"/>
      <c r="M19" s="28" t="s">
        <v>20</v>
      </c>
      <c r="N19" s="25"/>
      <c r="O19" s="77">
        <f>SUM(O20:O21)</f>
        <v>3060</v>
      </c>
      <c r="P19" s="78">
        <f>+P20+P21</f>
        <v>3170</v>
      </c>
      <c r="Q19" s="96">
        <f>SUM(Q20:Q21)</f>
        <v>3260</v>
      </c>
      <c r="R19" s="102">
        <f t="shared" si="1"/>
        <v>1.065359477124183</v>
      </c>
    </row>
    <row r="20" spans="2:18" ht="19.5" customHeight="1">
      <c r="B20" s="23"/>
      <c r="C20" s="28" t="s">
        <v>21</v>
      </c>
      <c r="D20" s="25"/>
      <c r="E20" s="78">
        <v>14910</v>
      </c>
      <c r="F20" s="78">
        <v>14432</v>
      </c>
      <c r="G20" s="96">
        <v>15387</v>
      </c>
      <c r="H20" s="102">
        <f t="shared" si="0"/>
        <v>1.0319919517102616</v>
      </c>
      <c r="I20" s="6"/>
      <c r="J20" s="6"/>
      <c r="K20" s="6"/>
      <c r="L20" s="23"/>
      <c r="M20" s="28" t="s">
        <v>22</v>
      </c>
      <c r="N20" s="25"/>
      <c r="O20" s="77">
        <v>2560</v>
      </c>
      <c r="P20" s="78">
        <v>2320</v>
      </c>
      <c r="Q20" s="96">
        <v>2750</v>
      </c>
      <c r="R20" s="102">
        <f t="shared" si="1"/>
        <v>1.07421875</v>
      </c>
    </row>
    <row r="21" spans="2:18" ht="18.75" customHeight="1">
      <c r="B21" s="23"/>
      <c r="C21" s="28" t="s">
        <v>22</v>
      </c>
      <c r="D21" s="25"/>
      <c r="E21" s="78">
        <v>2360</v>
      </c>
      <c r="F21" s="78">
        <v>1768</v>
      </c>
      <c r="G21" s="96">
        <v>2300</v>
      </c>
      <c r="H21" s="102">
        <f t="shared" si="0"/>
        <v>0.9745762711864406</v>
      </c>
      <c r="I21" s="6"/>
      <c r="J21" s="6"/>
      <c r="K21" s="6"/>
      <c r="L21" s="23"/>
      <c r="M21" s="28" t="s">
        <v>23</v>
      </c>
      <c r="N21" s="25"/>
      <c r="O21" s="77">
        <v>500</v>
      </c>
      <c r="P21" s="78">
        <v>850</v>
      </c>
      <c r="Q21" s="96">
        <v>510</v>
      </c>
      <c r="R21" s="102">
        <f t="shared" si="1"/>
        <v>1.02</v>
      </c>
    </row>
    <row r="22" spans="2:18" ht="18.75" customHeight="1">
      <c r="B22" s="23"/>
      <c r="C22" s="28" t="s">
        <v>65</v>
      </c>
      <c r="D22" s="25"/>
      <c r="E22" s="78">
        <v>15219</v>
      </c>
      <c r="F22" s="78">
        <v>13689</v>
      </c>
      <c r="G22" s="96">
        <v>15474</v>
      </c>
      <c r="H22" s="102">
        <f t="shared" si="0"/>
        <v>1.0167553715750048</v>
      </c>
      <c r="I22" s="6"/>
      <c r="J22" s="6"/>
      <c r="K22" s="6"/>
      <c r="L22" s="23"/>
      <c r="M22" s="28" t="s">
        <v>24</v>
      </c>
      <c r="N22" s="25"/>
      <c r="O22" s="77">
        <v>12100</v>
      </c>
      <c r="P22" s="78">
        <v>13268</v>
      </c>
      <c r="Q22" s="96">
        <v>13500</v>
      </c>
      <c r="R22" s="102">
        <f t="shared" si="1"/>
        <v>1.115702479338843</v>
      </c>
    </row>
    <row r="23" spans="2:18" ht="15" customHeight="1">
      <c r="B23" s="23"/>
      <c r="C23" s="28" t="s">
        <v>23</v>
      </c>
      <c r="D23" s="25"/>
      <c r="E23" s="78">
        <v>500</v>
      </c>
      <c r="F23" s="78">
        <v>720</v>
      </c>
      <c r="G23" s="96">
        <v>500</v>
      </c>
      <c r="H23" s="102">
        <f t="shared" si="0"/>
        <v>1</v>
      </c>
      <c r="I23" s="6"/>
      <c r="J23" s="6"/>
      <c r="K23" s="6"/>
      <c r="L23" s="23"/>
      <c r="M23" s="28" t="s">
        <v>25</v>
      </c>
      <c r="N23" s="25"/>
      <c r="O23" s="77">
        <v>11650</v>
      </c>
      <c r="P23" s="78">
        <v>12714</v>
      </c>
      <c r="Q23" s="96">
        <v>13000</v>
      </c>
      <c r="R23" s="102">
        <f t="shared" si="1"/>
        <v>1.1158798283261802</v>
      </c>
    </row>
    <row r="24" spans="2:18" ht="21" customHeight="1">
      <c r="B24" s="23"/>
      <c r="C24" s="28" t="s">
        <v>24</v>
      </c>
      <c r="D24" s="25"/>
      <c r="E24" s="78">
        <v>15420</v>
      </c>
      <c r="F24" s="78">
        <v>12928</v>
      </c>
      <c r="G24" s="96">
        <v>14390</v>
      </c>
      <c r="H24" s="102">
        <f t="shared" si="0"/>
        <v>0.9332036316472114</v>
      </c>
      <c r="I24" s="6"/>
      <c r="J24" s="6"/>
      <c r="K24" s="6"/>
      <c r="L24" s="23"/>
      <c r="M24" s="28" t="s">
        <v>26</v>
      </c>
      <c r="N24" s="25"/>
      <c r="O24" s="77">
        <v>260</v>
      </c>
      <c r="P24" s="78">
        <v>243</v>
      </c>
      <c r="Q24" s="96">
        <v>260</v>
      </c>
      <c r="R24" s="102">
        <f t="shared" si="1"/>
        <v>1</v>
      </c>
    </row>
    <row r="25" spans="2:18" ht="21" customHeight="1">
      <c r="B25" s="23"/>
      <c r="C25" s="28" t="s">
        <v>25</v>
      </c>
      <c r="D25" s="25"/>
      <c r="E25" s="78">
        <v>15090</v>
      </c>
      <c r="F25" s="78">
        <v>12632</v>
      </c>
      <c r="G25" s="96">
        <v>14060</v>
      </c>
      <c r="H25" s="102">
        <f t="shared" si="0"/>
        <v>0.9317428760768721</v>
      </c>
      <c r="I25" s="6"/>
      <c r="J25" s="6"/>
      <c r="K25" s="6"/>
      <c r="L25" s="23"/>
      <c r="M25" s="28" t="s">
        <v>11</v>
      </c>
      <c r="N25" s="25"/>
      <c r="O25" s="77">
        <v>110</v>
      </c>
      <c r="P25" s="78">
        <v>62</v>
      </c>
      <c r="Q25" s="96">
        <v>110</v>
      </c>
      <c r="R25" s="102">
        <f t="shared" si="1"/>
        <v>1</v>
      </c>
    </row>
    <row r="26" spans="2:18" ht="21" customHeight="1">
      <c r="B26" s="23"/>
      <c r="C26" s="28" t="s">
        <v>26</v>
      </c>
      <c r="D26" s="25"/>
      <c r="E26" s="78">
        <v>180</v>
      </c>
      <c r="F26" s="78">
        <v>46</v>
      </c>
      <c r="G26" s="96">
        <v>100</v>
      </c>
      <c r="H26" s="102">
        <f t="shared" si="0"/>
        <v>0.5555555555555556</v>
      </c>
      <c r="I26" s="6"/>
      <c r="J26" s="6"/>
      <c r="K26" s="6"/>
      <c r="L26" s="23"/>
      <c r="M26" s="28" t="s">
        <v>27</v>
      </c>
      <c r="N26" s="25"/>
      <c r="O26" s="77">
        <v>3000</v>
      </c>
      <c r="P26" s="78">
        <v>2550</v>
      </c>
      <c r="Q26" s="96">
        <v>3000</v>
      </c>
      <c r="R26" s="102">
        <f t="shared" si="1"/>
        <v>1</v>
      </c>
    </row>
    <row r="27" spans="2:18" ht="21" customHeight="1">
      <c r="B27" s="23"/>
      <c r="C27" s="28" t="s">
        <v>11</v>
      </c>
      <c r="D27" s="25"/>
      <c r="E27" s="78">
        <v>400</v>
      </c>
      <c r="F27" s="78">
        <v>48</v>
      </c>
      <c r="G27" s="96">
        <v>300</v>
      </c>
      <c r="H27" s="102">
        <f t="shared" si="0"/>
        <v>0.75</v>
      </c>
      <c r="I27" s="6"/>
      <c r="J27" s="6"/>
      <c r="K27" s="6"/>
      <c r="L27" s="23"/>
      <c r="M27" s="28" t="s">
        <v>28</v>
      </c>
      <c r="N27" s="25"/>
      <c r="O27" s="77">
        <v>800</v>
      </c>
      <c r="P27" s="78">
        <v>561</v>
      </c>
      <c r="Q27" s="96">
        <v>800</v>
      </c>
      <c r="R27" s="102">
        <f t="shared" si="1"/>
        <v>1</v>
      </c>
    </row>
    <row r="28" spans="2:18" ht="21" customHeight="1">
      <c r="B28" s="23"/>
      <c r="C28" s="28" t="s">
        <v>27</v>
      </c>
      <c r="D28" s="25"/>
      <c r="E28" s="78">
        <v>3300</v>
      </c>
      <c r="F28" s="78">
        <v>2691</v>
      </c>
      <c r="G28" s="96">
        <v>3300</v>
      </c>
      <c r="H28" s="102">
        <f t="shared" si="0"/>
        <v>1</v>
      </c>
      <c r="I28" s="6"/>
      <c r="J28" s="6"/>
      <c r="K28" s="6"/>
      <c r="L28" s="23"/>
      <c r="M28" s="28" t="s">
        <v>29</v>
      </c>
      <c r="N28" s="25"/>
      <c r="O28" s="77">
        <v>12630</v>
      </c>
      <c r="P28" s="78">
        <v>11014</v>
      </c>
      <c r="Q28" s="96">
        <v>12467</v>
      </c>
      <c r="R28" s="102">
        <f t="shared" si="1"/>
        <v>0.9870942201108472</v>
      </c>
    </row>
    <row r="29" spans="2:18" ht="21" customHeight="1">
      <c r="B29" s="23"/>
      <c r="C29" s="28" t="s">
        <v>28</v>
      </c>
      <c r="D29" s="25"/>
      <c r="E29" s="78">
        <v>3430</v>
      </c>
      <c r="F29" s="78">
        <v>2306</v>
      </c>
      <c r="G29" s="96">
        <v>3150</v>
      </c>
      <c r="H29" s="102">
        <f t="shared" si="0"/>
        <v>0.9183673469387755</v>
      </c>
      <c r="I29" s="6"/>
      <c r="J29" s="6"/>
      <c r="K29" s="6"/>
      <c r="L29" s="23"/>
      <c r="M29" s="28" t="s">
        <v>47</v>
      </c>
      <c r="N29" s="25"/>
      <c r="O29" s="77">
        <v>-800</v>
      </c>
      <c r="P29" s="78">
        <v>-1749</v>
      </c>
      <c r="Q29" s="96">
        <v>-900</v>
      </c>
      <c r="R29" s="102">
        <f t="shared" si="1"/>
        <v>1.125</v>
      </c>
    </row>
    <row r="30" spans="2:18" ht="21" customHeight="1">
      <c r="B30" s="23"/>
      <c r="C30" s="28" t="s">
        <v>29</v>
      </c>
      <c r="D30" s="25"/>
      <c r="E30" s="78">
        <v>7573</v>
      </c>
      <c r="F30" s="78">
        <v>6269</v>
      </c>
      <c r="G30" s="96">
        <v>7681</v>
      </c>
      <c r="H30" s="102">
        <f t="shared" si="0"/>
        <v>1.0142611910735508</v>
      </c>
      <c r="I30" s="6"/>
      <c r="J30" s="6"/>
      <c r="K30" s="6"/>
      <c r="L30" s="26" t="s">
        <v>31</v>
      </c>
      <c r="M30" s="27" t="s">
        <v>32</v>
      </c>
      <c r="N30" s="25"/>
      <c r="O30" s="80">
        <v>8860</v>
      </c>
      <c r="P30" s="81">
        <v>7748</v>
      </c>
      <c r="Q30" s="98">
        <v>9300</v>
      </c>
      <c r="R30" s="102">
        <f t="shared" si="1"/>
        <v>1.0496613995485327</v>
      </c>
    </row>
    <row r="31" spans="2:18" ht="21" customHeight="1">
      <c r="B31" s="23"/>
      <c r="C31" s="28" t="s">
        <v>30</v>
      </c>
      <c r="D31" s="25"/>
      <c r="E31" s="78">
        <v>-4727</v>
      </c>
      <c r="F31" s="78">
        <v>-4385</v>
      </c>
      <c r="G31" s="96">
        <v>-4988</v>
      </c>
      <c r="H31" s="102">
        <f t="shared" si="0"/>
        <v>1.0552147239263803</v>
      </c>
      <c r="I31" s="6"/>
      <c r="J31" s="6"/>
      <c r="K31" s="6"/>
      <c r="L31" s="26" t="s">
        <v>33</v>
      </c>
      <c r="M31" s="27" t="s">
        <v>34</v>
      </c>
      <c r="N31" s="25"/>
      <c r="O31" s="82">
        <f>O30+O16+O13+O10</f>
        <v>89867</v>
      </c>
      <c r="P31" s="83">
        <f>P30+P16+P13+P10</f>
        <v>90886</v>
      </c>
      <c r="Q31" s="99">
        <f>Q30+Q16+Q13+Q10</f>
        <v>92856</v>
      </c>
      <c r="R31" s="102">
        <f t="shared" si="1"/>
        <v>1.0332602623877507</v>
      </c>
    </row>
    <row r="32" spans="2:18" ht="21" customHeight="1">
      <c r="B32" s="26" t="s">
        <v>31</v>
      </c>
      <c r="C32" s="27" t="s">
        <v>32</v>
      </c>
      <c r="D32" s="25"/>
      <c r="E32" s="81">
        <v>14280</v>
      </c>
      <c r="F32" s="81">
        <v>15777</v>
      </c>
      <c r="G32" s="98">
        <v>14700</v>
      </c>
      <c r="H32" s="102">
        <f t="shared" si="0"/>
        <v>1.0294117647058822</v>
      </c>
      <c r="I32" s="6"/>
      <c r="J32" s="6"/>
      <c r="K32" s="6"/>
      <c r="L32" s="26" t="s">
        <v>35</v>
      </c>
      <c r="M32" s="27" t="s">
        <v>36</v>
      </c>
      <c r="N32" s="25"/>
      <c r="O32" s="82">
        <f>O33-O31</f>
        <v>1424</v>
      </c>
      <c r="P32" s="83">
        <f>P33-P31</f>
        <v>-1771</v>
      </c>
      <c r="Q32" s="99">
        <f>Q33-Q31</f>
        <v>600</v>
      </c>
      <c r="R32" s="102">
        <f t="shared" si="1"/>
        <v>0.42134831460674155</v>
      </c>
    </row>
    <row r="33" spans="2:18" ht="21" customHeight="1">
      <c r="B33" s="26" t="s">
        <v>33</v>
      </c>
      <c r="C33" s="27" t="s">
        <v>34</v>
      </c>
      <c r="D33" s="25"/>
      <c r="E33" s="83">
        <f>E32+E16+E13+E10</f>
        <v>135572</v>
      </c>
      <c r="F33" s="83">
        <f>F32+F16+F13+F10</f>
        <v>128526</v>
      </c>
      <c r="G33" s="99">
        <f>G32+G16+G13+G10</f>
        <v>135282</v>
      </c>
      <c r="H33" s="102">
        <f t="shared" si="0"/>
        <v>0.997860915233234</v>
      </c>
      <c r="I33" s="6"/>
      <c r="J33" s="6"/>
      <c r="K33" s="6"/>
      <c r="L33" s="26" t="s">
        <v>37</v>
      </c>
      <c r="M33" s="27" t="s">
        <v>38</v>
      </c>
      <c r="N33" s="25"/>
      <c r="O33" s="80">
        <v>91291</v>
      </c>
      <c r="P33" s="84">
        <v>89115</v>
      </c>
      <c r="Q33" s="98">
        <f>+Q35*Q39</f>
        <v>93456</v>
      </c>
      <c r="R33" s="102">
        <f t="shared" si="1"/>
        <v>1.02371537172339</v>
      </c>
    </row>
    <row r="34" spans="2:18" ht="21" customHeight="1">
      <c r="B34" s="26" t="s">
        <v>35</v>
      </c>
      <c r="C34" s="27" t="s">
        <v>36</v>
      </c>
      <c r="D34" s="25"/>
      <c r="E34" s="83">
        <f>E35-E33</f>
        <v>1136</v>
      </c>
      <c r="F34" s="83">
        <f>F35-F33</f>
        <v>674</v>
      </c>
      <c r="G34" s="99">
        <f>G35-G33</f>
        <v>712</v>
      </c>
      <c r="H34" s="102">
        <f t="shared" si="0"/>
        <v>0.6267605633802817</v>
      </c>
      <c r="I34" s="6"/>
      <c r="J34" s="6"/>
      <c r="K34" s="6"/>
      <c r="L34" s="26"/>
      <c r="M34" s="29" t="s">
        <v>39</v>
      </c>
      <c r="N34" s="30"/>
      <c r="O34" s="85">
        <f>O31/O35</f>
        <v>24.35420054200542</v>
      </c>
      <c r="P34" s="86">
        <f>P31/P35</f>
        <v>25.451134136096332</v>
      </c>
      <c r="Q34" s="86">
        <f>Q31/Q35</f>
        <v>26.230508474576272</v>
      </c>
      <c r="R34" s="103">
        <f t="shared" si="1"/>
        <v>1.0770424768957063</v>
      </c>
    </row>
    <row r="35" spans="2:18" ht="21" customHeight="1">
      <c r="B35" s="26" t="s">
        <v>37</v>
      </c>
      <c r="C35" s="27" t="s">
        <v>38</v>
      </c>
      <c r="D35" s="25"/>
      <c r="E35" s="84">
        <v>136708</v>
      </c>
      <c r="F35" s="84">
        <v>129200</v>
      </c>
      <c r="G35" s="98">
        <v>135994</v>
      </c>
      <c r="H35" s="102">
        <f t="shared" si="0"/>
        <v>0.9947771893378587</v>
      </c>
      <c r="I35" s="6"/>
      <c r="J35" s="6"/>
      <c r="K35" s="6"/>
      <c r="L35" s="32" t="s">
        <v>40</v>
      </c>
      <c r="M35" s="27" t="s">
        <v>57</v>
      </c>
      <c r="N35" s="33" t="s">
        <v>48</v>
      </c>
      <c r="O35" s="92">
        <f>SUM(O36:O37)</f>
        <v>3690</v>
      </c>
      <c r="P35" s="93">
        <f>SUM(P36:P37)</f>
        <v>3571</v>
      </c>
      <c r="Q35" s="104">
        <f>SUM(Q36:Q37)</f>
        <v>3540</v>
      </c>
      <c r="R35" s="102">
        <f t="shared" si="1"/>
        <v>0.959349593495935</v>
      </c>
    </row>
    <row r="36" spans="2:18" ht="16.5" customHeight="1">
      <c r="B36" s="26"/>
      <c r="C36" s="29" t="s">
        <v>39</v>
      </c>
      <c r="D36" s="30"/>
      <c r="E36" s="86">
        <f>E33/E37</f>
        <v>36.3951677852349</v>
      </c>
      <c r="F36" s="86">
        <f>F33/F37</f>
        <v>36.690265486725664</v>
      </c>
      <c r="G36" s="86">
        <f>G33/G37</f>
        <v>38.59686162624822</v>
      </c>
      <c r="H36" s="103">
        <f t="shared" si="0"/>
        <v>1.0604941253192004</v>
      </c>
      <c r="I36" s="6"/>
      <c r="J36" s="6"/>
      <c r="K36" s="6"/>
      <c r="L36" s="32"/>
      <c r="M36" s="24" t="s">
        <v>41</v>
      </c>
      <c r="N36" s="33" t="s">
        <v>48</v>
      </c>
      <c r="O36" s="77">
        <v>2080</v>
      </c>
      <c r="P36" s="78">
        <v>2067</v>
      </c>
      <c r="Q36" s="105">
        <v>2070</v>
      </c>
      <c r="R36" s="107">
        <f t="shared" si="1"/>
        <v>0.9951923076923077</v>
      </c>
    </row>
    <row r="37" spans="2:18" s="31" customFormat="1" ht="21" customHeight="1">
      <c r="B37" s="32" t="s">
        <v>40</v>
      </c>
      <c r="C37" s="27" t="s">
        <v>53</v>
      </c>
      <c r="D37" s="33" t="s">
        <v>48</v>
      </c>
      <c r="E37" s="87">
        <f>SUM(E38:E39)</f>
        <v>3725</v>
      </c>
      <c r="F37" s="87">
        <f>SUM(F38:F39)</f>
        <v>3503</v>
      </c>
      <c r="G37" s="61">
        <f>SUM(G38:G39)</f>
        <v>3505</v>
      </c>
      <c r="H37" s="102">
        <f t="shared" si="0"/>
        <v>0.9409395973154362</v>
      </c>
      <c r="L37" s="26"/>
      <c r="M37" s="24" t="s">
        <v>42</v>
      </c>
      <c r="N37" s="33" t="s">
        <v>48</v>
      </c>
      <c r="O37" s="77">
        <v>1610</v>
      </c>
      <c r="P37" s="78">
        <v>1504</v>
      </c>
      <c r="Q37" s="96">
        <v>1470</v>
      </c>
      <c r="R37" s="102">
        <f t="shared" si="1"/>
        <v>0.9130434782608695</v>
      </c>
    </row>
    <row r="38" spans="2:18" ht="17.25" customHeight="1">
      <c r="B38" s="32"/>
      <c r="C38" s="24" t="s">
        <v>41</v>
      </c>
      <c r="D38" s="33" t="s">
        <v>48</v>
      </c>
      <c r="E38" s="78">
        <v>2285</v>
      </c>
      <c r="F38" s="78">
        <v>2244</v>
      </c>
      <c r="G38" s="96">
        <v>2225</v>
      </c>
      <c r="H38" s="102">
        <f t="shared" si="0"/>
        <v>0.973741794310722</v>
      </c>
      <c r="I38" s="6"/>
      <c r="J38" s="6"/>
      <c r="K38" s="6"/>
      <c r="L38" s="26" t="s">
        <v>43</v>
      </c>
      <c r="M38" s="35" t="s">
        <v>58</v>
      </c>
      <c r="N38" s="33"/>
      <c r="O38" s="88"/>
      <c r="P38" s="89"/>
      <c r="Q38" s="100"/>
      <c r="R38" s="102"/>
    </row>
    <row r="39" spans="1:18" ht="17.25" customHeight="1">
      <c r="A39" s="34"/>
      <c r="B39" s="26"/>
      <c r="C39" s="24" t="s">
        <v>42</v>
      </c>
      <c r="D39" s="33" t="s">
        <v>48</v>
      </c>
      <c r="E39" s="78">
        <v>1440</v>
      </c>
      <c r="F39" s="78">
        <v>1259</v>
      </c>
      <c r="G39" s="96">
        <v>1280</v>
      </c>
      <c r="H39" s="102">
        <f t="shared" si="0"/>
        <v>0.8888888888888888</v>
      </c>
      <c r="I39" s="6"/>
      <c r="J39" s="6"/>
      <c r="K39" s="6"/>
      <c r="L39" s="36"/>
      <c r="M39" s="37" t="s">
        <v>44</v>
      </c>
      <c r="N39" s="33" t="s">
        <v>49</v>
      </c>
      <c r="O39" s="90">
        <v>24.74</v>
      </c>
      <c r="P39" s="91">
        <v>24.74</v>
      </c>
      <c r="Q39" s="101">
        <v>26.4</v>
      </c>
      <c r="R39" s="102">
        <f t="shared" si="1"/>
        <v>1.0670978172999193</v>
      </c>
    </row>
    <row r="40" spans="1:18" ht="17.25" customHeight="1">
      <c r="A40" s="34"/>
      <c r="B40" s="26" t="s">
        <v>43</v>
      </c>
      <c r="C40" s="35" t="s">
        <v>52</v>
      </c>
      <c r="D40" s="33"/>
      <c r="E40" s="89"/>
      <c r="F40" s="89"/>
      <c r="G40" s="100"/>
      <c r="H40" s="56"/>
      <c r="I40" s="6"/>
      <c r="J40" s="6"/>
      <c r="K40" s="6"/>
      <c r="L40" s="26"/>
      <c r="M40" s="37" t="s">
        <v>45</v>
      </c>
      <c r="N40" s="33" t="s">
        <v>49</v>
      </c>
      <c r="O40" s="90">
        <v>24.74</v>
      </c>
      <c r="P40" s="90">
        <v>24.74</v>
      </c>
      <c r="Q40" s="101">
        <v>26.4</v>
      </c>
      <c r="R40" s="102">
        <f t="shared" si="1"/>
        <v>1.0670978172999193</v>
      </c>
    </row>
    <row r="41" spans="2:18" ht="21" customHeight="1" thickBot="1">
      <c r="B41" s="36"/>
      <c r="C41" s="37" t="s">
        <v>44</v>
      </c>
      <c r="D41" s="33" t="s">
        <v>49</v>
      </c>
      <c r="E41" s="91">
        <v>36.7</v>
      </c>
      <c r="F41" s="91">
        <v>36.7</v>
      </c>
      <c r="G41" s="101">
        <v>38.8</v>
      </c>
      <c r="H41" s="102">
        <f t="shared" si="0"/>
        <v>1.0572207084468663</v>
      </c>
      <c r="I41" s="6"/>
      <c r="J41" s="6"/>
      <c r="K41" s="6"/>
      <c r="L41" s="70"/>
      <c r="M41" s="71" t="s">
        <v>46</v>
      </c>
      <c r="N41" s="66"/>
      <c r="O41" s="94">
        <v>1</v>
      </c>
      <c r="P41" s="94">
        <v>1</v>
      </c>
      <c r="Q41" s="106">
        <v>1</v>
      </c>
      <c r="R41" s="63"/>
    </row>
    <row r="42" spans="2:18" ht="21" customHeight="1" thickTop="1">
      <c r="B42" s="26"/>
      <c r="C42" s="37" t="s">
        <v>45</v>
      </c>
      <c r="D42" s="33" t="s">
        <v>49</v>
      </c>
      <c r="E42" s="90">
        <v>36.7</v>
      </c>
      <c r="F42" s="90">
        <v>36.7</v>
      </c>
      <c r="G42" s="101">
        <v>38.8</v>
      </c>
      <c r="H42" s="102">
        <f t="shared" si="0"/>
        <v>1.0572207084468663</v>
      </c>
      <c r="I42" s="6"/>
      <c r="J42" s="6"/>
      <c r="K42" s="6"/>
      <c r="M42" s="67" t="s">
        <v>59</v>
      </c>
      <c r="N42" s="68">
        <v>2009</v>
      </c>
      <c r="O42" s="108" t="s">
        <v>67</v>
      </c>
      <c r="P42" s="72">
        <v>2010</v>
      </c>
      <c r="Q42" s="120" t="s">
        <v>70</v>
      </c>
      <c r="R42" s="121"/>
    </row>
    <row r="43" spans="2:18" ht="21" customHeight="1" thickBot="1">
      <c r="B43" s="70"/>
      <c r="C43" s="110" t="s">
        <v>46</v>
      </c>
      <c r="D43" s="111"/>
      <c r="E43" s="112">
        <v>1</v>
      </c>
      <c r="F43" s="112">
        <v>1</v>
      </c>
      <c r="G43" s="113">
        <v>1</v>
      </c>
      <c r="H43" s="114"/>
      <c r="I43" s="6"/>
      <c r="J43" s="6"/>
      <c r="K43" s="6"/>
      <c r="M43" s="67" t="s">
        <v>60</v>
      </c>
      <c r="N43" s="69">
        <v>2009</v>
      </c>
      <c r="O43" s="109" t="s">
        <v>68</v>
      </c>
      <c r="P43" s="73">
        <v>2010</v>
      </c>
      <c r="Q43" s="122" t="s">
        <v>69</v>
      </c>
      <c r="R43" s="123"/>
    </row>
    <row r="44" spans="2:18" ht="3.75" customHeight="1">
      <c r="B44" s="115"/>
      <c r="C44" s="47"/>
      <c r="D44" s="116"/>
      <c r="E44" s="64"/>
      <c r="F44" s="64"/>
      <c r="G44" s="64"/>
      <c r="H44" s="65"/>
      <c r="I44" s="6"/>
      <c r="J44" s="6"/>
      <c r="K44" s="6"/>
      <c r="M44" s="41"/>
      <c r="O44" s="42"/>
      <c r="P44" s="42"/>
      <c r="Q44" s="64"/>
      <c r="R44" s="65"/>
    </row>
    <row r="45" spans="2:11" ht="5.25" customHeight="1">
      <c r="B45" s="6"/>
      <c r="C45" s="38"/>
      <c r="E45" s="39"/>
      <c r="F45" s="39"/>
      <c r="G45" s="117"/>
      <c r="H45" s="6"/>
      <c r="I45" s="6"/>
      <c r="J45" s="6"/>
      <c r="K45" s="6"/>
    </row>
    <row r="46" spans="2:8" s="40" customFormat="1" ht="14.25">
      <c r="B46" s="6"/>
      <c r="C46" s="41"/>
      <c r="D46" s="6"/>
      <c r="E46" s="42"/>
      <c r="F46" s="42"/>
      <c r="G46" s="62"/>
      <c r="H46" s="6"/>
    </row>
    <row r="47" spans="2:11" ht="18.75" customHeight="1">
      <c r="B47" s="6"/>
      <c r="C47" s="43"/>
      <c r="E47" s="45"/>
      <c r="F47" s="44"/>
      <c r="G47" s="44"/>
      <c r="H47" s="6"/>
      <c r="I47" s="6"/>
      <c r="J47" s="6"/>
      <c r="K47" s="6"/>
    </row>
    <row r="48" spans="2:11" ht="13.5" customHeight="1">
      <c r="B48" s="6"/>
      <c r="E48" s="45"/>
      <c r="F48"/>
      <c r="G48"/>
      <c r="H48" s="6"/>
      <c r="I48" s="6"/>
      <c r="J48" s="6"/>
      <c r="K48" s="6"/>
    </row>
    <row r="49" spans="3:11" ht="17.25" customHeight="1">
      <c r="C49" s="47"/>
      <c r="E49" s="48"/>
      <c r="F49" s="48"/>
      <c r="G49" s="48"/>
      <c r="I49" s="6"/>
      <c r="J49" s="6"/>
      <c r="K49" s="6"/>
    </row>
    <row r="50" spans="3:11" ht="17.25" customHeight="1">
      <c r="C50" s="47"/>
      <c r="E50" s="48"/>
      <c r="F50" s="48"/>
      <c r="G50" s="48"/>
      <c r="I50" s="6"/>
      <c r="J50" s="6"/>
      <c r="K50" s="6"/>
    </row>
    <row r="51" spans="3:10" ht="14.25">
      <c r="C51" s="47"/>
      <c r="E51" s="48"/>
      <c r="F51" s="48"/>
      <c r="G51" s="48"/>
      <c r="H51" s="48"/>
      <c r="I51" s="48"/>
      <c r="J51" s="48"/>
    </row>
    <row r="52" spans="3:10" ht="14.25">
      <c r="C52" s="47"/>
      <c r="E52" s="48"/>
      <c r="F52" s="48"/>
      <c r="G52" s="48"/>
      <c r="H52" s="48"/>
      <c r="I52" s="48"/>
      <c r="J52" s="48"/>
    </row>
    <row r="53" spans="3:10" ht="14.25">
      <c r="C53" s="47"/>
      <c r="E53" s="48"/>
      <c r="F53" s="48"/>
      <c r="G53" s="48"/>
      <c r="H53" s="48"/>
      <c r="I53" s="48"/>
      <c r="J53" s="48"/>
    </row>
    <row r="54" spans="3:10" ht="8.25" customHeight="1">
      <c r="C54" s="47"/>
      <c r="E54" s="48"/>
      <c r="F54" s="48"/>
      <c r="G54" s="48"/>
      <c r="H54" s="48"/>
      <c r="I54" s="48"/>
      <c r="J54" s="48"/>
    </row>
    <row r="55" spans="3:10" ht="14.25">
      <c r="C55" s="47"/>
      <c r="E55" s="48"/>
      <c r="F55" s="48"/>
      <c r="G55" s="48"/>
      <c r="H55" s="48"/>
      <c r="I55" s="48"/>
      <c r="J55" s="48"/>
    </row>
    <row r="56" spans="5:10" ht="14.25">
      <c r="E56" s="48"/>
      <c r="F56" s="48"/>
      <c r="G56" s="48"/>
      <c r="H56" s="48"/>
      <c r="I56" s="48"/>
      <c r="J56" s="48"/>
    </row>
    <row r="57" spans="5:10" ht="14.25">
      <c r="E57" s="48"/>
      <c r="F57" s="48"/>
      <c r="G57" s="48"/>
      <c r="H57" s="48"/>
      <c r="I57" s="48"/>
      <c r="J57" s="48"/>
    </row>
    <row r="58" spans="5:10" ht="14.25">
      <c r="E58" s="48"/>
      <c r="F58" s="48"/>
      <c r="G58" s="48"/>
      <c r="H58" s="48"/>
      <c r="I58" s="48"/>
      <c r="J58" s="48"/>
    </row>
    <row r="59" spans="5:10" ht="14.25">
      <c r="E59" s="48"/>
      <c r="F59" s="48"/>
      <c r="G59" s="48"/>
      <c r="H59" s="48"/>
      <c r="I59" s="48"/>
      <c r="J59" s="48"/>
    </row>
    <row r="60" spans="5:10" ht="14.25">
      <c r="E60" s="48"/>
      <c r="F60" s="48"/>
      <c r="G60" s="48"/>
      <c r="H60" s="48"/>
      <c r="I60" s="48"/>
      <c r="J60" s="48"/>
    </row>
    <row r="61" spans="5:10" ht="14.25">
      <c r="E61" s="48"/>
      <c r="F61" s="48"/>
      <c r="G61" s="48"/>
      <c r="H61" s="48"/>
      <c r="I61" s="48"/>
      <c r="J61" s="48"/>
    </row>
    <row r="62" spans="5:10" ht="14.25">
      <c r="E62" s="48"/>
      <c r="F62" s="48"/>
      <c r="G62" s="48"/>
      <c r="H62" s="48"/>
      <c r="I62" s="48"/>
      <c r="J62" s="48"/>
    </row>
    <row r="63" spans="5:10" ht="14.25">
      <c r="E63" s="48"/>
      <c r="F63" s="48"/>
      <c r="G63" s="48"/>
      <c r="H63" s="48"/>
      <c r="I63" s="48"/>
      <c r="J63" s="48"/>
    </row>
    <row r="64" spans="5:10" ht="14.25">
      <c r="E64" s="48"/>
      <c r="F64" s="48"/>
      <c r="G64" s="48"/>
      <c r="H64" s="48"/>
      <c r="I64" s="48"/>
      <c r="J64" s="48"/>
    </row>
    <row r="65" spans="5:10" ht="14.25">
      <c r="E65" s="48"/>
      <c r="F65" s="48"/>
      <c r="G65" s="48"/>
      <c r="H65" s="48"/>
      <c r="I65" s="48"/>
      <c r="J65" s="48"/>
    </row>
    <row r="66" spans="5:10" ht="14.25">
      <c r="E66" s="48"/>
      <c r="F66" s="48"/>
      <c r="G66" s="48"/>
      <c r="H66" s="48"/>
      <c r="I66" s="48"/>
      <c r="J66" s="48"/>
    </row>
    <row r="67" spans="5:10" ht="14.25">
      <c r="E67" s="48"/>
      <c r="F67" s="48"/>
      <c r="G67" s="48"/>
      <c r="H67" s="48"/>
      <c r="I67" s="48"/>
      <c r="J67" s="48"/>
    </row>
    <row r="68" spans="5:10" ht="14.25">
      <c r="E68" s="48"/>
      <c r="F68" s="48"/>
      <c r="G68" s="48"/>
      <c r="H68" s="48"/>
      <c r="I68" s="48"/>
      <c r="J68" s="48"/>
    </row>
    <row r="69" spans="5:10" ht="14.25">
      <c r="E69" s="48"/>
      <c r="F69" s="48"/>
      <c r="G69" s="48"/>
      <c r="H69" s="48"/>
      <c r="I69" s="48"/>
      <c r="J69" s="48"/>
    </row>
    <row r="70" spans="5:10" ht="14.25">
      <c r="E70" s="48"/>
      <c r="F70" s="48"/>
      <c r="G70" s="48"/>
      <c r="H70" s="48"/>
      <c r="I70" s="48"/>
      <c r="J70" s="48"/>
    </row>
    <row r="71" spans="5:10" ht="14.25">
      <c r="E71" s="48"/>
      <c r="F71" s="48"/>
      <c r="G71" s="48"/>
      <c r="H71" s="48"/>
      <c r="I71" s="48"/>
      <c r="J71" s="48"/>
    </row>
    <row r="72" spans="5:10" ht="14.25">
      <c r="E72" s="48"/>
      <c r="F72" s="48"/>
      <c r="G72" s="48"/>
      <c r="H72" s="48"/>
      <c r="I72" s="48"/>
      <c r="J72" s="48"/>
    </row>
    <row r="73" spans="5:10" ht="14.25">
      <c r="E73" s="48"/>
      <c r="F73" s="48"/>
      <c r="G73" s="48"/>
      <c r="H73" s="48"/>
      <c r="I73" s="48"/>
      <c r="J73" s="48"/>
    </row>
    <row r="74" spans="5:10" ht="14.25">
      <c r="E74" s="48"/>
      <c r="F74" s="48"/>
      <c r="G74" s="48"/>
      <c r="H74" s="48"/>
      <c r="I74" s="48"/>
      <c r="J74" s="48"/>
    </row>
    <row r="75" spans="5:10" ht="14.25">
      <c r="E75" s="48"/>
      <c r="F75" s="48"/>
      <c r="G75" s="48"/>
      <c r="H75" s="48"/>
      <c r="I75" s="48"/>
      <c r="J75" s="48"/>
    </row>
    <row r="76" spans="5:10" ht="14.25">
      <c r="E76" s="48"/>
      <c r="F76" s="48"/>
      <c r="G76" s="48"/>
      <c r="H76" s="48"/>
      <c r="I76" s="48"/>
      <c r="J76" s="48"/>
    </row>
    <row r="77" spans="5:10" ht="14.25">
      <c r="E77" s="48"/>
      <c r="F77" s="48"/>
      <c r="G77" s="48"/>
      <c r="H77" s="48"/>
      <c r="I77" s="48"/>
      <c r="J77" s="48"/>
    </row>
    <row r="78" spans="5:10" ht="14.25">
      <c r="E78" s="48"/>
      <c r="F78" s="48"/>
      <c r="G78" s="48"/>
      <c r="H78" s="48"/>
      <c r="I78" s="48"/>
      <c r="J78" s="48"/>
    </row>
    <row r="79" spans="5:10" ht="14.25">
      <c r="E79" s="48"/>
      <c r="F79" s="48"/>
      <c r="G79" s="48"/>
      <c r="H79" s="48"/>
      <c r="I79" s="48"/>
      <c r="J79" s="48"/>
    </row>
    <row r="80" spans="5:10" ht="14.25">
      <c r="E80" s="48"/>
      <c r="F80" s="48"/>
      <c r="G80" s="48"/>
      <c r="H80" s="48"/>
      <c r="I80" s="48"/>
      <c r="J80" s="48"/>
    </row>
    <row r="81" spans="5:10" ht="14.25">
      <c r="E81" s="48"/>
      <c r="F81" s="48"/>
      <c r="G81" s="48"/>
      <c r="H81" s="48"/>
      <c r="I81" s="48"/>
      <c r="J81" s="48"/>
    </row>
    <row r="82" spans="5:10" ht="14.25">
      <c r="E82" s="48"/>
      <c r="F82" s="48"/>
      <c r="G82" s="48"/>
      <c r="H82" s="48"/>
      <c r="I82" s="48"/>
      <c r="J82" s="48"/>
    </row>
    <row r="83" spans="5:10" ht="14.25">
      <c r="E83" s="48"/>
      <c r="F83" s="48"/>
      <c r="G83" s="48"/>
      <c r="H83" s="48"/>
      <c r="I83" s="48"/>
      <c r="J83" s="48"/>
    </row>
    <row r="84" spans="5:10" ht="14.25">
      <c r="E84" s="48"/>
      <c r="F84" s="48"/>
      <c r="G84" s="48"/>
      <c r="H84" s="48"/>
      <c r="I84" s="48"/>
      <c r="J84" s="48"/>
    </row>
    <row r="85" spans="5:10" ht="14.25">
      <c r="E85" s="48"/>
      <c r="F85" s="48"/>
      <c r="G85" s="48"/>
      <c r="H85" s="48"/>
      <c r="I85" s="48"/>
      <c r="J85" s="48"/>
    </row>
    <row r="86" spans="5:10" ht="14.25">
      <c r="E86" s="48"/>
      <c r="F86" s="48"/>
      <c r="G86" s="48"/>
      <c r="H86" s="48"/>
      <c r="I86" s="48"/>
      <c r="J86" s="48"/>
    </row>
    <row r="87" spans="5:10" ht="14.25">
      <c r="E87" s="48"/>
      <c r="F87" s="48"/>
      <c r="G87" s="48"/>
      <c r="H87" s="48"/>
      <c r="I87" s="48"/>
      <c r="J87" s="48"/>
    </row>
    <row r="88" spans="5:10" ht="14.25">
      <c r="E88" s="48"/>
      <c r="F88" s="48"/>
      <c r="G88" s="48"/>
      <c r="H88" s="48"/>
      <c r="I88" s="48"/>
      <c r="J88" s="48"/>
    </row>
    <row r="89" spans="5:10" ht="14.25">
      <c r="E89" s="48"/>
      <c r="F89" s="48"/>
      <c r="G89" s="48"/>
      <c r="H89" s="48"/>
      <c r="I89" s="48"/>
      <c r="J89" s="48"/>
    </row>
    <row r="90" spans="5:10" ht="14.25">
      <c r="E90" s="48"/>
      <c r="F90" s="48"/>
      <c r="G90" s="48"/>
      <c r="H90" s="48"/>
      <c r="I90" s="48"/>
      <c r="J90" s="48"/>
    </row>
    <row r="91" spans="5:10" ht="14.25">
      <c r="E91" s="48"/>
      <c r="F91" s="48"/>
      <c r="G91" s="48"/>
      <c r="H91" s="48"/>
      <c r="I91" s="48"/>
      <c r="J91" s="48"/>
    </row>
    <row r="92" spans="5:10" ht="14.25">
      <c r="E92" s="48"/>
      <c r="F92" s="48"/>
      <c r="G92" s="48"/>
      <c r="H92" s="48"/>
      <c r="I92" s="48"/>
      <c r="J92" s="48"/>
    </row>
    <row r="93" spans="5:10" ht="14.25">
      <c r="E93" s="48"/>
      <c r="F93" s="48"/>
      <c r="G93" s="48"/>
      <c r="H93" s="48"/>
      <c r="I93" s="48"/>
      <c r="J93" s="48"/>
    </row>
    <row r="94" spans="5:10" ht="14.25">
      <c r="E94" s="48"/>
      <c r="F94" s="48"/>
      <c r="G94" s="48"/>
      <c r="H94" s="48"/>
      <c r="I94" s="48"/>
      <c r="J94" s="48"/>
    </row>
  </sheetData>
  <sheetProtection/>
  <mergeCells count="8">
    <mergeCell ref="G2:Q3"/>
    <mergeCell ref="R2:R3"/>
    <mergeCell ref="Q42:R42"/>
    <mergeCell ref="Q43:R43"/>
    <mergeCell ref="C6:C7"/>
    <mergeCell ref="M6:M7"/>
    <mergeCell ref="E6:F6"/>
    <mergeCell ref="O6:P6"/>
  </mergeCells>
  <printOptions horizontalCentered="1"/>
  <pageMargins left="0.3937007874015748" right="0.1968503937007874" top="0.2362204724409449" bottom="0.2755905511811024" header="0.1968503937007874" footer="0.31496062992125984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 Třebíč</dc:creator>
  <cp:keywords/>
  <dc:description/>
  <cp:lastModifiedBy>LB</cp:lastModifiedBy>
  <cp:lastPrinted>2011-03-11T11:45:40Z</cp:lastPrinted>
  <dcterms:created xsi:type="dcterms:W3CDTF">2003-11-03T08:34:50Z</dcterms:created>
  <dcterms:modified xsi:type="dcterms:W3CDTF">2011-03-11T11:45:42Z</dcterms:modified>
  <cp:category/>
  <cp:version/>
  <cp:contentType/>
  <cp:contentStatus/>
</cp:coreProperties>
</file>